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F3  项目详细信息表" sheetId="1" r:id="rId1"/>
  </sheets>
  <externalReferences>
    <externalReference r:id="rId3"/>
  </externalReferences>
  <definedNames>
    <definedName name="zzz">[1]敏感性分析!#REF!</definedName>
    <definedName name="ZZZ4">[1]敏感性分析!#REF!</definedName>
    <definedName name="ZZZ9">[1]敏感性分析!#REF!</definedName>
    <definedName name="XZZ10">[1]敏感性分析!#REF!</definedName>
    <definedName name="XZZ5">[1]敏感性分析!#REF!</definedName>
    <definedName name="XZZ6">[1]敏感性分析!#REF!</definedName>
    <definedName name="XFD1990064">[1]敏感性分析!$XFB$990053</definedName>
    <definedName name="XFD10000000">[1]敏感性分析!$XFB$990053</definedName>
    <definedName name="XFD9000000">[1]敏感性分析!$XFB$990053</definedName>
    <definedName name="_xlnm.Print_Area" localSheetId="0">'F3  项目详细信息表'!$A$1:$M$34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<sst xmlns="http://schemas.openxmlformats.org/spreadsheetml/2006/main" count="230" uniqueCount="76">
  <si>
    <t>表3</t>
  </si>
  <si>
    <t>项目详细信息表</t>
  </si>
  <si>
    <t>财政部门：（签章）</t>
  </si>
  <si>
    <t>主管部门：（签章）</t>
  </si>
  <si>
    <t>项目单位：（签章）</t>
  </si>
  <si>
    <t>项目名称</t>
  </si>
  <si>
    <t/>
  </si>
  <si>
    <t>四川大邑经济开发区产业园区基础设施及配套建设项目</t>
  </si>
  <si>
    <t>资金投向领域</t>
  </si>
  <si>
    <t>市政和产业园区基础设施</t>
  </si>
  <si>
    <t>本只专项债券中用于该项目的金额</t>
  </si>
  <si>
    <t>其中：用于符合条件的重大项目资本金的金额</t>
  </si>
  <si>
    <t>0亿</t>
  </si>
  <si>
    <t>项目简要描述</t>
  </si>
  <si>
    <t>新建定制化厂房约184000平方米，多层厂房6000平方米，新增停车位620个，改造园区管网等基础设施及建设其他配套设施。</t>
  </si>
  <si>
    <t>项目建设期</t>
  </si>
  <si>
    <t>年至</t>
  </si>
  <si>
    <t>项目运营期</t>
  </si>
  <si>
    <t>项目总投资</t>
  </si>
  <si>
    <t>其中：不含专项债券的项目资本金</t>
  </si>
  <si>
    <t xml:space="preserve"> </t>
  </si>
  <si>
    <t>专项债券融资</t>
  </si>
  <si>
    <t>其他债务融资</t>
  </si>
  <si>
    <t>项目分年融资计划</t>
  </si>
  <si>
    <t>2021年及以前年度</t>
  </si>
  <si>
    <t>2022年</t>
  </si>
  <si>
    <t>2023年</t>
  </si>
  <si>
    <t>2024年</t>
  </si>
  <si>
    <t>2025年</t>
  </si>
  <si>
    <t>2026年</t>
  </si>
  <si>
    <t>2027年</t>
  </si>
  <si>
    <t>2028年</t>
  </si>
  <si>
    <t>2029年及以后年度</t>
  </si>
  <si>
    <t>项目总收益</t>
  </si>
  <si>
    <t>债券存续期内项目分年收益</t>
  </si>
  <si>
    <t>2029年</t>
  </si>
  <si>
    <t>2030年</t>
  </si>
  <si>
    <t>2031年</t>
  </si>
  <si>
    <t>2032年</t>
  </si>
  <si>
    <t>2033年</t>
  </si>
  <si>
    <t>2034年</t>
  </si>
  <si>
    <t>2035年</t>
  </si>
  <si>
    <t>2036年</t>
  </si>
  <si>
    <t>2037年</t>
  </si>
  <si>
    <t>2038年</t>
  </si>
  <si>
    <t>2039年</t>
  </si>
  <si>
    <t>2040年</t>
  </si>
  <si>
    <t>2041年</t>
  </si>
  <si>
    <t>2042年</t>
  </si>
  <si>
    <t>2043年</t>
  </si>
  <si>
    <t>2044年</t>
  </si>
  <si>
    <t>2045年</t>
  </si>
  <si>
    <t>2046年</t>
  </si>
  <si>
    <t>2047年</t>
  </si>
  <si>
    <t>2048年</t>
  </si>
  <si>
    <t>2049年</t>
  </si>
  <si>
    <t>2050年</t>
  </si>
  <si>
    <t>2051年</t>
  </si>
  <si>
    <t>2052年</t>
  </si>
  <si>
    <t>2053年</t>
  </si>
  <si>
    <t>2054年</t>
  </si>
  <si>
    <t>2055年</t>
  </si>
  <si>
    <t>2056年</t>
  </si>
  <si>
    <t>2057年</t>
  </si>
  <si>
    <t>项目总收益/项目总投资</t>
  </si>
  <si>
    <t>项目总债务融资本息</t>
  </si>
  <si>
    <t>项目总收益/项目总债务融资本息</t>
  </si>
  <si>
    <t>项目总债务融资本金</t>
  </si>
  <si>
    <t>项目总收益/项目总债务融资本金</t>
  </si>
  <si>
    <t>项目总地方债券融资本息</t>
  </si>
  <si>
    <t>项目总收益/项目总地方债券融资本息</t>
  </si>
  <si>
    <t>项目总地方债券融资本金</t>
  </si>
  <si>
    <t>项目总收益/项目总地方债券融资本金</t>
  </si>
  <si>
    <t>项目收益预测依据</t>
  </si>
  <si>
    <t>▶相关线上平台发布的厂房出租价格、智能充电桩服务费费用、广告位出租价格等数据。</t>
  </si>
  <si>
    <t>注：1.本表中项目总收益指的是债券存续期内的项目总收益。
    2.历史年度的项目收益填写实际数据，未来年度的项目收益填写预测数据。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</si>
</sst>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&quot;亿&quot;"/>
    <numFmt numFmtId="177" formatCode="0.000000&quot;亿&quot;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sz val="20"/>
      <color theme="1"/>
      <name val="方正小标宋简体"/>
      <charset val="134"/>
    </font>
    <font>
      <sz val="12"/>
      <name val="方正仿宋简体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6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49" applyFont="1"/>
    <xf numFmtId="0" fontId="1" fillId="0" borderId="0" xfId="49"/>
    <xf numFmtId="0" fontId="3" fillId="0" borderId="0" xfId="50" applyFont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1" xfId="50" applyBorder="1" applyAlignment="1">
      <alignment horizontal="left" vertical="center"/>
    </xf>
    <xf numFmtId="0" fontId="0" fillId="0" borderId="1" xfId="50" applyBorder="1" applyAlignment="1">
      <alignment horizontal="center" vertical="center"/>
    </xf>
    <xf numFmtId="0" fontId="0" fillId="2" borderId="2" xfId="50" applyFill="1" applyBorder="1" applyAlignment="1">
      <alignment horizontal="left" vertical="center"/>
    </xf>
    <xf numFmtId="0" fontId="0" fillId="2" borderId="3" xfId="50" applyFill="1" applyBorder="1" applyAlignment="1">
      <alignment horizontal="left" vertical="center"/>
    </xf>
    <xf numFmtId="0" fontId="0" fillId="2" borderId="4" xfId="50" applyFill="1" applyBorder="1" applyAlignment="1">
      <alignment horizontal="left" vertical="center"/>
    </xf>
    <xf numFmtId="0" fontId="0" fillId="2" borderId="2" xfId="50" applyFill="1" applyBorder="1" applyAlignment="1">
      <alignment horizontal="center" vertical="center"/>
    </xf>
    <xf numFmtId="0" fontId="0" fillId="2" borderId="3" xfId="50" applyFill="1" applyBorder="1" applyAlignment="1">
      <alignment horizontal="center" vertical="center"/>
    </xf>
    <xf numFmtId="0" fontId="0" fillId="2" borderId="4" xfId="50" applyFill="1" applyBorder="1" applyAlignment="1">
      <alignment horizontal="center" vertical="center"/>
    </xf>
    <xf numFmtId="176" fontId="0" fillId="0" borderId="1" xfId="50" applyNumberFormat="1" applyBorder="1" applyAlignment="1">
      <alignment horizontal="center" vertical="center"/>
    </xf>
    <xf numFmtId="0" fontId="0" fillId="0" borderId="2" xfId="50" applyBorder="1" applyAlignment="1">
      <alignment horizontal="center" vertical="center" wrapText="1"/>
    </xf>
    <xf numFmtId="0" fontId="0" fillId="0" borderId="3" xfId="50" applyBorder="1" applyAlignment="1">
      <alignment horizontal="center" vertical="center" wrapText="1"/>
    </xf>
    <xf numFmtId="0" fontId="0" fillId="0" borderId="4" xfId="5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2" xfId="50" applyBorder="1" applyAlignment="1">
      <alignment horizontal="left" vertical="center"/>
    </xf>
    <xf numFmtId="0" fontId="0" fillId="0" borderId="3" xfId="50" applyBorder="1" applyAlignment="1">
      <alignment horizontal="left" vertical="center"/>
    </xf>
    <xf numFmtId="0" fontId="0" fillId="0" borderId="4" xfId="50" applyBorder="1" applyAlignment="1">
      <alignment horizontal="left" vertical="center"/>
    </xf>
    <xf numFmtId="0" fontId="5" fillId="0" borderId="1" xfId="50" applyFont="1" applyBorder="1" applyAlignment="1">
      <alignment horizontal="left" vertical="center"/>
    </xf>
    <xf numFmtId="0" fontId="5" fillId="0" borderId="3" xfId="50" applyFont="1" applyBorder="1" applyAlignment="1">
      <alignment vertical="center"/>
    </xf>
    <xf numFmtId="0" fontId="5" fillId="0" borderId="4" xfId="50" applyFont="1" applyBorder="1" applyAlignment="1">
      <alignment vertical="center"/>
    </xf>
    <xf numFmtId="0" fontId="0" fillId="0" borderId="2" xfId="50" applyBorder="1" applyAlignment="1">
      <alignment horizontal="center" vertical="center"/>
    </xf>
    <xf numFmtId="0" fontId="0" fillId="0" borderId="3" xfId="50" applyBorder="1" applyAlignment="1">
      <alignment horizontal="center" vertical="center"/>
    </xf>
    <xf numFmtId="0" fontId="0" fillId="0" borderId="4" xfId="50" applyBorder="1" applyAlignment="1">
      <alignment horizontal="center" vertical="center"/>
    </xf>
    <xf numFmtId="176" fontId="0" fillId="0" borderId="2" xfId="50" applyNumberFormat="1" applyBorder="1" applyAlignment="1">
      <alignment horizontal="center" vertical="center"/>
    </xf>
    <xf numFmtId="176" fontId="0" fillId="0" borderId="3" xfId="50" applyNumberFormat="1" applyBorder="1" applyAlignment="1">
      <alignment horizontal="center" vertical="center"/>
    </xf>
    <xf numFmtId="176" fontId="0" fillId="0" borderId="4" xfId="50" applyNumberFormat="1" applyBorder="1" applyAlignment="1">
      <alignment horizontal="center" vertical="center"/>
    </xf>
    <xf numFmtId="57" fontId="1" fillId="0" borderId="0" xfId="0" applyNumberFormat="1" applyFont="1" applyFill="1" applyBorder="1" applyAlignment="1">
      <alignment vertical="center"/>
    </xf>
    <xf numFmtId="0" fontId="0" fillId="0" borderId="5" xfId="50" applyBorder="1" applyAlignment="1">
      <alignment horizontal="center" vertical="center"/>
    </xf>
    <xf numFmtId="0" fontId="0" fillId="0" borderId="6" xfId="50" applyBorder="1" applyAlignment="1">
      <alignment horizontal="center" vertical="center"/>
    </xf>
    <xf numFmtId="0" fontId="0" fillId="0" borderId="7" xfId="50" applyBorder="1" applyAlignment="1">
      <alignment horizontal="center" vertical="center"/>
    </xf>
    <xf numFmtId="0" fontId="0" fillId="0" borderId="1" xfId="50" applyBorder="1" applyAlignment="1">
      <alignment horizontal="center" vertical="center" wrapText="1"/>
    </xf>
    <xf numFmtId="176" fontId="0" fillId="0" borderId="1" xfId="50" applyNumberFormat="1" applyBorder="1">
      <alignment vertical="center"/>
    </xf>
    <xf numFmtId="0" fontId="0" fillId="0" borderId="8" xfId="50" applyBorder="1" applyAlignment="1">
      <alignment horizontal="center" vertical="center"/>
    </xf>
    <xf numFmtId="0" fontId="0" fillId="0" borderId="9" xfId="50" applyBorder="1" applyAlignment="1">
      <alignment horizontal="center" vertical="center"/>
    </xf>
    <xf numFmtId="0" fontId="0" fillId="0" borderId="0" xfId="50" applyAlignment="1">
      <alignment horizontal="center" vertical="center"/>
    </xf>
    <xf numFmtId="0" fontId="0" fillId="0" borderId="3" xfId="50" applyBorder="1">
      <alignment vertical="center"/>
    </xf>
    <xf numFmtId="177" fontId="0" fillId="0" borderId="2" xfId="50" applyNumberFormat="1" applyBorder="1" applyAlignment="1">
      <alignment horizontal="center" vertical="center"/>
    </xf>
    <xf numFmtId="177" fontId="0" fillId="0" borderId="3" xfId="50" applyNumberFormat="1" applyBorder="1" applyAlignment="1">
      <alignment horizontal="center" vertical="center"/>
    </xf>
    <xf numFmtId="177" fontId="0" fillId="0" borderId="4" xfId="50" applyNumberFormat="1" applyBorder="1" applyAlignment="1">
      <alignment horizontal="center" vertical="center"/>
    </xf>
    <xf numFmtId="0" fontId="1" fillId="0" borderId="8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176" fontId="1" fillId="0" borderId="2" xfId="0" applyNumberFormat="1" applyFont="1" applyFill="1" applyBorder="1" applyAlignment="1">
      <alignment horizontal="center" vertical="center"/>
    </xf>
    <xf numFmtId="176" fontId="1" fillId="0" borderId="4" xfId="0" applyNumberFormat="1" applyFont="1" applyFill="1" applyBorder="1" applyAlignment="1">
      <alignment horizontal="center" vertical="center"/>
    </xf>
    <xf numFmtId="0" fontId="0" fillId="0" borderId="2" xfId="50" applyBorder="1" applyAlignment="1">
      <alignment horizontal="left" vertical="center" wrapText="1"/>
    </xf>
    <xf numFmtId="0" fontId="0" fillId="0" borderId="3" xfId="50" applyBorder="1" applyAlignment="1">
      <alignment horizontal="left" vertical="center" wrapText="1"/>
    </xf>
    <xf numFmtId="0" fontId="0" fillId="0" borderId="4" xfId="50" applyBorder="1" applyAlignment="1">
      <alignment horizontal="left" vertical="center" wrapText="1"/>
    </xf>
    <xf numFmtId="0" fontId="0" fillId="0" borderId="9" xfId="50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5 2" xfId="49"/>
    <cellStyle name="常规 2 2 3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customXml" Target="../customXml/item2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052;&#20013;&#32463;&#24320;&#21306;&#32769;&#24180;&#22823;&#23398;&#24314;&#35774;&#39033;&#30446;&#27979;&#31639;&#34920;&#2668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总投资估算表"/>
      <sheetName val="投资估算表"/>
      <sheetName val="资金筹措表"/>
      <sheetName val="还本付息表"/>
      <sheetName val="收入测算表"/>
      <sheetName val="成本测算表"/>
      <sheetName val="损益表"/>
      <sheetName val="资金平衡测算表"/>
      <sheetName val="敏感性分析"/>
      <sheetName val="1.项目基本情况表"/>
      <sheetName val="2.项目资金需求申报信息"/>
      <sheetName val="3.项目详细信息表"/>
      <sheetName val="收支预算表 (2)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  <pageSetUpPr fitToPage="1"/>
  </sheetPr>
  <dimension ref="A1:AI34"/>
  <sheetViews>
    <sheetView tabSelected="1" view="pageBreakPreview" zoomScale="70" zoomScaleNormal="85" workbookViewId="0">
      <selection activeCell="D6" sqref="D6:M6"/>
    </sheetView>
  </sheetViews>
  <sheetFormatPr defaultColWidth="8.96666666666667" defaultRowHeight="14.25"/>
  <cols>
    <col min="1" max="1" width="12.3833333333333" style="1" customWidth="1"/>
    <col min="2" max="2" width="8.88333333333333" style="1" customWidth="1"/>
    <col min="3" max="3" width="10.7583333333333" style="1" customWidth="1"/>
    <col min="4" max="4" width="9.88333333333333" style="1" customWidth="1"/>
    <col min="5" max="5" width="9.25833333333333" style="1" customWidth="1"/>
    <col min="6" max="6" width="12.5" style="1" customWidth="1"/>
    <col min="7" max="7" width="12.6333333333333" style="1"/>
    <col min="8" max="8" width="13.6333333333333" style="1"/>
    <col min="9" max="9" width="12.6333333333333" style="1"/>
    <col min="10" max="10" width="13.6333333333333" style="1"/>
    <col min="11" max="12" width="12.6333333333333" style="1"/>
    <col min="13" max="13" width="4.99166666666667" style="1" customWidth="1"/>
    <col min="14" max="34" width="12.6333333333333" style="1"/>
    <col min="35" max="35" width="11.5" style="1"/>
    <col min="36" max="16384" width="8.96666666666667" style="1"/>
  </cols>
  <sheetData>
    <row r="1" spans="1:3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57" customHeight="1" spans="1:3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33" customHeight="1" spans="1:35">
      <c r="A3" s="5" t="s">
        <v>2</v>
      </c>
      <c r="B3" s="6"/>
      <c r="C3" s="6"/>
      <c r="D3" s="5" t="s">
        <v>3</v>
      </c>
      <c r="H3" s="6"/>
      <c r="I3" s="5" t="s">
        <v>4</v>
      </c>
      <c r="K3" s="4"/>
      <c r="L3" s="4"/>
      <c r="M3" s="4"/>
    </row>
    <row r="4" ht="25" customHeight="1" spans="1:35">
      <c r="A4" s="7" t="s">
        <v>5</v>
      </c>
      <c r="B4" s="7" t="s">
        <v>6</v>
      </c>
      <c r="C4" s="7" t="s">
        <v>6</v>
      </c>
      <c r="D4" s="8" t="s">
        <v>7</v>
      </c>
      <c r="E4" s="8" t="s">
        <v>6</v>
      </c>
      <c r="F4" s="8" t="s">
        <v>6</v>
      </c>
      <c r="G4" s="8" t="s">
        <v>6</v>
      </c>
      <c r="H4" s="8" t="s">
        <v>6</v>
      </c>
      <c r="I4" s="8" t="s">
        <v>6</v>
      </c>
      <c r="J4" s="8" t="s">
        <v>6</v>
      </c>
      <c r="K4" s="8" t="s">
        <v>6</v>
      </c>
      <c r="L4" s="8" t="s">
        <v>6</v>
      </c>
      <c r="M4" s="8" t="s">
        <v>6</v>
      </c>
    </row>
    <row r="5" ht="25" customHeight="1" spans="1:35">
      <c r="A5" s="9" t="s">
        <v>8</v>
      </c>
      <c r="B5" s="10" t="s">
        <v>6</v>
      </c>
      <c r="C5" s="11" t="s">
        <v>6</v>
      </c>
      <c r="D5" s="12" t="s">
        <v>9</v>
      </c>
      <c r="E5" s="13" t="s">
        <v>6</v>
      </c>
      <c r="F5" s="13" t="s">
        <v>6</v>
      </c>
      <c r="G5" s="13" t="s">
        <v>6</v>
      </c>
      <c r="H5" s="13" t="s">
        <v>6</v>
      </c>
      <c r="I5" s="13" t="s">
        <v>6</v>
      </c>
      <c r="J5" s="13" t="s">
        <v>6</v>
      </c>
      <c r="K5" s="13" t="s">
        <v>6</v>
      </c>
      <c r="L5" s="13" t="s">
        <v>6</v>
      </c>
      <c r="M5" s="14" t="s">
        <v>6</v>
      </c>
    </row>
    <row r="6" ht="25" customHeight="1" spans="1:35">
      <c r="A6" s="9" t="s">
        <v>10</v>
      </c>
      <c r="B6" s="10"/>
      <c r="C6" s="11"/>
      <c r="D6" s="15">
        <v>0.42</v>
      </c>
      <c r="E6" s="15"/>
      <c r="F6" s="15"/>
      <c r="G6" s="15"/>
      <c r="H6" s="15"/>
      <c r="I6" s="15"/>
      <c r="J6" s="15"/>
      <c r="K6" s="15"/>
      <c r="L6" s="15"/>
      <c r="M6" s="15"/>
    </row>
    <row r="7" spans="1:35">
      <c r="A7" s="16" t="s">
        <v>11</v>
      </c>
      <c r="B7" s="17"/>
      <c r="C7" s="18"/>
      <c r="D7" s="19" t="s">
        <v>12</v>
      </c>
      <c r="E7" s="20"/>
      <c r="F7" s="20"/>
      <c r="G7" s="20"/>
      <c r="H7" s="20"/>
      <c r="I7" s="20"/>
      <c r="J7" s="20"/>
      <c r="K7" s="20"/>
      <c r="L7" s="20"/>
      <c r="M7" s="21"/>
    </row>
    <row r="8" ht="75" customHeight="1" spans="1:35">
      <c r="A8" s="22" t="s">
        <v>13</v>
      </c>
      <c r="B8" s="23" t="s">
        <v>6</v>
      </c>
      <c r="C8" s="24" t="s">
        <v>6</v>
      </c>
      <c r="D8" s="16" t="s">
        <v>14</v>
      </c>
      <c r="E8" s="17" t="s">
        <v>6</v>
      </c>
      <c r="F8" s="17" t="s">
        <v>6</v>
      </c>
      <c r="G8" s="17" t="s">
        <v>6</v>
      </c>
      <c r="H8" s="17" t="s">
        <v>6</v>
      </c>
      <c r="I8" s="17" t="s">
        <v>6</v>
      </c>
      <c r="J8" s="17" t="s">
        <v>6</v>
      </c>
      <c r="K8" s="17" t="s">
        <v>6</v>
      </c>
      <c r="L8" s="17" t="s">
        <v>6</v>
      </c>
      <c r="M8" s="18" t="s">
        <v>6</v>
      </c>
    </row>
    <row r="9" ht="20" customHeight="1" spans="1:35">
      <c r="A9" s="22" t="s">
        <v>15</v>
      </c>
      <c r="B9" s="23" t="s">
        <v>6</v>
      </c>
      <c r="C9" s="24" t="s">
        <v>6</v>
      </c>
      <c r="D9" s="25">
        <v>2025</v>
      </c>
      <c r="E9" s="25"/>
      <c r="F9" s="26" t="s">
        <v>16</v>
      </c>
      <c r="G9" s="25">
        <v>2028</v>
      </c>
      <c r="H9" s="25"/>
      <c r="I9" s="26" t="s">
        <v>6</v>
      </c>
      <c r="J9" s="26" t="s">
        <v>6</v>
      </c>
      <c r="K9" s="26" t="s">
        <v>6</v>
      </c>
      <c r="L9" s="26" t="s">
        <v>6</v>
      </c>
      <c r="M9" s="27" t="s">
        <v>6</v>
      </c>
    </row>
    <row r="10" ht="20" customHeight="1" spans="1:35">
      <c r="A10" s="22" t="s">
        <v>17</v>
      </c>
      <c r="B10" s="23" t="s">
        <v>6</v>
      </c>
      <c r="C10" s="24" t="s">
        <v>6</v>
      </c>
      <c r="D10" s="25">
        <v>2028</v>
      </c>
      <c r="E10" s="25"/>
      <c r="F10" s="26" t="s">
        <v>16</v>
      </c>
      <c r="G10" s="25">
        <v>2056</v>
      </c>
      <c r="H10" s="25"/>
      <c r="I10" s="26" t="s">
        <v>6</v>
      </c>
      <c r="J10" s="26" t="s">
        <v>6</v>
      </c>
      <c r="K10" s="26" t="s">
        <v>6</v>
      </c>
      <c r="L10" s="26" t="s">
        <v>6</v>
      </c>
      <c r="M10" s="27" t="s">
        <v>6</v>
      </c>
    </row>
    <row r="11" ht="20" customHeight="1" spans="1:35">
      <c r="A11" s="7" t="s">
        <v>18</v>
      </c>
      <c r="B11" s="7" t="s">
        <v>6</v>
      </c>
      <c r="C11" s="7" t="s">
        <v>6</v>
      </c>
      <c r="D11" s="15">
        <f>SUM(D12:M14)</f>
        <v>12.1</v>
      </c>
      <c r="E11" s="15" t="s">
        <v>6</v>
      </c>
      <c r="F11" s="15" t="s">
        <v>6</v>
      </c>
      <c r="G11" s="15" t="s">
        <v>6</v>
      </c>
      <c r="H11" s="15" t="s">
        <v>6</v>
      </c>
      <c r="I11" s="15" t="s">
        <v>6</v>
      </c>
      <c r="J11" s="15" t="s">
        <v>6</v>
      </c>
      <c r="K11" s="15" t="s">
        <v>6</v>
      </c>
      <c r="L11" s="15" t="s">
        <v>6</v>
      </c>
      <c r="M11" s="15" t="s">
        <v>6</v>
      </c>
    </row>
    <row r="12" ht="21" customHeight="1" spans="1:35">
      <c r="A12" s="28" t="s">
        <v>19</v>
      </c>
      <c r="B12" s="29" t="s">
        <v>6</v>
      </c>
      <c r="C12" s="30" t="s">
        <v>6</v>
      </c>
      <c r="D12" s="31">
        <f>27000/10000</f>
        <v>2.7</v>
      </c>
      <c r="E12" s="32"/>
      <c r="F12" s="32"/>
      <c r="G12" s="32"/>
      <c r="H12" s="32"/>
      <c r="I12" s="32"/>
      <c r="J12" s="32"/>
      <c r="K12" s="32"/>
      <c r="L12" s="32"/>
      <c r="M12" s="33"/>
      <c r="N12" s="1" t="s">
        <v>20</v>
      </c>
    </row>
    <row r="13" ht="21" customHeight="1" spans="1:35">
      <c r="A13" s="8" t="s">
        <v>21</v>
      </c>
      <c r="B13" s="8" t="s">
        <v>6</v>
      </c>
      <c r="C13" s="8" t="s">
        <v>6</v>
      </c>
      <c r="D13" s="31">
        <f>94000/10000</f>
        <v>9.4</v>
      </c>
      <c r="E13" s="32"/>
      <c r="F13" s="32"/>
      <c r="G13" s="32"/>
      <c r="H13" s="32"/>
      <c r="I13" s="32"/>
      <c r="J13" s="32"/>
      <c r="K13" s="32"/>
      <c r="L13" s="32"/>
      <c r="M13" s="33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</row>
    <row r="14" ht="21" customHeight="1" spans="1:35">
      <c r="A14" s="8" t="s">
        <v>22</v>
      </c>
      <c r="B14" s="8" t="s">
        <v>6</v>
      </c>
      <c r="C14" s="8" t="s">
        <v>6</v>
      </c>
      <c r="D14" s="31">
        <v>0</v>
      </c>
      <c r="E14" s="32"/>
      <c r="F14" s="32"/>
      <c r="G14" s="32"/>
      <c r="H14" s="32"/>
      <c r="I14" s="32"/>
      <c r="J14" s="32"/>
      <c r="K14" s="32"/>
      <c r="L14" s="32"/>
      <c r="M14" s="33"/>
    </row>
    <row r="15" ht="21" customHeight="1" spans="1:35">
      <c r="A15" s="28" t="s">
        <v>23</v>
      </c>
      <c r="B15" s="29" t="s">
        <v>6</v>
      </c>
      <c r="C15" s="29" t="s">
        <v>6</v>
      </c>
      <c r="D15" s="29" t="s">
        <v>6</v>
      </c>
      <c r="E15" s="29" t="s">
        <v>6</v>
      </c>
      <c r="F15" s="29" t="s">
        <v>6</v>
      </c>
      <c r="G15" s="29" t="s">
        <v>6</v>
      </c>
      <c r="H15" s="29" t="s">
        <v>6</v>
      </c>
      <c r="I15" s="29" t="s">
        <v>6</v>
      </c>
      <c r="J15" s="29" t="s">
        <v>6</v>
      </c>
      <c r="K15" s="29" t="s">
        <v>6</v>
      </c>
      <c r="L15" s="29" t="s">
        <v>6</v>
      </c>
      <c r="M15" s="30" t="s">
        <v>6</v>
      </c>
    </row>
    <row r="16" ht="35" customHeight="1" spans="1:35">
      <c r="A16" s="35" t="s">
        <v>6</v>
      </c>
      <c r="B16" s="36" t="s">
        <v>6</v>
      </c>
      <c r="C16" s="37" t="s">
        <v>6</v>
      </c>
      <c r="D16" s="38" t="s">
        <v>24</v>
      </c>
      <c r="E16" s="8" t="s">
        <v>25</v>
      </c>
      <c r="F16" s="8" t="s">
        <v>26</v>
      </c>
      <c r="G16" s="8" t="s">
        <v>27</v>
      </c>
      <c r="H16" s="8" t="s">
        <v>28</v>
      </c>
      <c r="I16" s="8" t="s">
        <v>29</v>
      </c>
      <c r="J16" s="8" t="s">
        <v>30</v>
      </c>
      <c r="K16" s="8" t="s">
        <v>31</v>
      </c>
      <c r="L16" s="38" t="s">
        <v>32</v>
      </c>
      <c r="M16" s="38" t="s">
        <v>6</v>
      </c>
    </row>
    <row r="17" ht="24" customHeight="1" spans="1:13">
      <c r="A17" s="28" t="s">
        <v>21</v>
      </c>
      <c r="B17" s="29" t="s">
        <v>6</v>
      </c>
      <c r="C17" s="30" t="s">
        <v>6</v>
      </c>
      <c r="D17" s="39"/>
      <c r="E17" s="39"/>
      <c r="F17" s="39"/>
      <c r="G17" s="39"/>
      <c r="H17" s="39">
        <f>40000/10000</f>
        <v>4</v>
      </c>
      <c r="I17" s="39">
        <f>30000/10000</f>
        <v>3</v>
      </c>
      <c r="J17" s="39">
        <f>24000/10000</f>
        <v>2.4</v>
      </c>
      <c r="K17" s="39"/>
      <c r="L17" s="31"/>
      <c r="M17" s="33" t="s">
        <v>6</v>
      </c>
    </row>
    <row r="18" ht="24" customHeight="1" spans="1:13">
      <c r="A18" s="28" t="s">
        <v>22</v>
      </c>
      <c r="B18" s="29" t="s">
        <v>6</v>
      </c>
      <c r="C18" s="30" t="s">
        <v>6</v>
      </c>
      <c r="D18" s="39"/>
      <c r="E18" s="39"/>
      <c r="F18" s="39"/>
      <c r="G18" s="39"/>
      <c r="H18" s="39"/>
      <c r="I18" s="39"/>
      <c r="J18" s="39"/>
      <c r="K18" s="39"/>
      <c r="L18" s="31"/>
      <c r="M18" s="33" t="s">
        <v>6</v>
      </c>
    </row>
    <row r="19" ht="24" customHeight="1" spans="1:13">
      <c r="A19" s="40" t="s">
        <v>6</v>
      </c>
      <c r="B19" s="41" t="s">
        <v>6</v>
      </c>
      <c r="C19" s="42" t="s">
        <v>6</v>
      </c>
      <c r="D19" s="43" t="s">
        <v>6</v>
      </c>
      <c r="E19" s="29" t="s">
        <v>6</v>
      </c>
      <c r="F19" s="29" t="s">
        <v>6</v>
      </c>
      <c r="G19" s="29" t="s">
        <v>6</v>
      </c>
      <c r="H19" s="29" t="s">
        <v>6</v>
      </c>
      <c r="I19" s="29" t="s">
        <v>6</v>
      </c>
      <c r="J19" s="29" t="s">
        <v>6</v>
      </c>
      <c r="K19" s="29" t="s">
        <v>6</v>
      </c>
      <c r="L19" s="29" t="s">
        <v>6</v>
      </c>
      <c r="M19" s="30" t="s">
        <v>6</v>
      </c>
    </row>
    <row r="20" ht="24" customHeight="1" spans="1:13">
      <c r="A20" s="7" t="s">
        <v>33</v>
      </c>
      <c r="B20" s="7" t="s">
        <v>6</v>
      </c>
      <c r="C20" s="7" t="s">
        <v>6</v>
      </c>
      <c r="D20" s="44">
        <f>SUM(B22:B27,D22:D27,F22:F27,H22:H27,J22:J27,L22:M27)</f>
        <v>20.745046968171</v>
      </c>
      <c r="E20" s="45"/>
      <c r="F20" s="45"/>
      <c r="G20" s="45"/>
      <c r="H20" s="45"/>
      <c r="I20" s="45"/>
      <c r="J20" s="45"/>
      <c r="K20" s="45"/>
      <c r="L20" s="45"/>
      <c r="M20" s="46"/>
    </row>
    <row r="21" ht="24" customHeight="1" spans="1:13">
      <c r="A21" s="28" t="s">
        <v>34</v>
      </c>
      <c r="B21" s="29" t="s">
        <v>6</v>
      </c>
      <c r="C21" s="29" t="s">
        <v>6</v>
      </c>
      <c r="D21" s="29" t="s">
        <v>6</v>
      </c>
      <c r="E21" s="29" t="s">
        <v>6</v>
      </c>
      <c r="F21" s="29" t="s">
        <v>6</v>
      </c>
      <c r="G21" s="29" t="s">
        <v>6</v>
      </c>
      <c r="H21" s="29" t="s">
        <v>6</v>
      </c>
      <c r="I21" s="29" t="s">
        <v>6</v>
      </c>
      <c r="J21" s="29" t="s">
        <v>6</v>
      </c>
      <c r="K21" s="29" t="s">
        <v>6</v>
      </c>
      <c r="L21" s="29" t="s">
        <v>6</v>
      </c>
      <c r="M21" s="30" t="s">
        <v>6</v>
      </c>
    </row>
    <row r="22" ht="24" customHeight="1" spans="1:13">
      <c r="A22" s="8" t="s">
        <v>26</v>
      </c>
      <c r="B22" s="15"/>
      <c r="C22" s="8" t="s">
        <v>27</v>
      </c>
      <c r="D22" s="15"/>
      <c r="E22" s="8" t="s">
        <v>28</v>
      </c>
      <c r="F22" s="15"/>
      <c r="G22" s="8" t="s">
        <v>29</v>
      </c>
      <c r="H22" s="15"/>
      <c r="I22" s="8" t="s">
        <v>30</v>
      </c>
      <c r="J22" s="15">
        <v>0.360728054524335</v>
      </c>
      <c r="K22" s="8" t="s">
        <v>31</v>
      </c>
      <c r="L22" s="31">
        <v>0.389682319349106</v>
      </c>
      <c r="M22" s="33"/>
    </row>
    <row r="23" ht="24" customHeight="1" spans="1:13">
      <c r="A23" s="8" t="s">
        <v>35</v>
      </c>
      <c r="B23" s="15">
        <v>0.440912205473693</v>
      </c>
      <c r="C23" s="8" t="s">
        <v>36</v>
      </c>
      <c r="D23" s="15">
        <v>0.492569642989702</v>
      </c>
      <c r="E23" s="8" t="s">
        <v>37</v>
      </c>
      <c r="F23" s="15">
        <v>0.52008583714031</v>
      </c>
      <c r="G23" s="8" t="s">
        <v>38</v>
      </c>
      <c r="H23" s="15">
        <v>0.52008583714031</v>
      </c>
      <c r="I23" s="8" t="s">
        <v>39</v>
      </c>
      <c r="J23" s="15">
        <v>0.547214009088448</v>
      </c>
      <c r="K23" s="8" t="s">
        <v>40</v>
      </c>
      <c r="L23" s="31">
        <v>0.547214009088448</v>
      </c>
      <c r="M23" s="33"/>
    </row>
    <row r="24" ht="24" customHeight="1" spans="1:13">
      <c r="A24" s="8" t="s">
        <v>41</v>
      </c>
      <c r="B24" s="15">
        <v>0.575941278233993</v>
      </c>
      <c r="C24" s="8" t="s">
        <v>42</v>
      </c>
      <c r="D24" s="15">
        <v>0.575703212273993</v>
      </c>
      <c r="E24" s="8" t="s">
        <v>43</v>
      </c>
      <c r="F24" s="15">
        <v>0.605866844876816</v>
      </c>
      <c r="G24" s="8" t="s">
        <v>44</v>
      </c>
      <c r="H24" s="15">
        <v>0.605866844876816</v>
      </c>
      <c r="I24" s="8" t="s">
        <v>45</v>
      </c>
      <c r="J24" s="15">
        <v>0.637293451170979</v>
      </c>
      <c r="K24" s="8" t="s">
        <v>46</v>
      </c>
      <c r="L24" s="31">
        <v>0.601724955220319</v>
      </c>
      <c r="M24" s="33"/>
    </row>
    <row r="25" ht="24" customHeight="1" spans="1:13">
      <c r="A25" s="8" t="s">
        <v>47</v>
      </c>
      <c r="B25" s="15">
        <v>0.59759956915781</v>
      </c>
      <c r="C25" s="8" t="s">
        <v>48</v>
      </c>
      <c r="D25" s="15">
        <v>0.597347004980847</v>
      </c>
      <c r="E25" s="8" t="s">
        <v>49</v>
      </c>
      <c r="F25" s="15">
        <v>0.628494989923004</v>
      </c>
      <c r="G25" s="8" t="s">
        <v>50</v>
      </c>
      <c r="H25" s="15">
        <v>0.628494989923004</v>
      </c>
      <c r="I25" s="8" t="s">
        <v>51</v>
      </c>
      <c r="J25" s="15">
        <v>0.659466723525857</v>
      </c>
      <c r="K25" s="8" t="s">
        <v>52</v>
      </c>
      <c r="L25" s="31">
        <v>0.659466723525857</v>
      </c>
      <c r="M25" s="33"/>
    </row>
    <row r="26" ht="24" customHeight="1" spans="1:13">
      <c r="A26" s="8" t="s">
        <v>53</v>
      </c>
      <c r="B26" s="15">
        <v>0.687193940297519</v>
      </c>
      <c r="C26" s="8" t="s">
        <v>54</v>
      </c>
      <c r="D26" s="15">
        <v>0.686966186762479</v>
      </c>
      <c r="E26" s="8" t="s">
        <v>55</v>
      </c>
      <c r="F26" s="15">
        <v>0.717615219920844</v>
      </c>
      <c r="G26" s="8" t="s">
        <v>56</v>
      </c>
      <c r="H26" s="15">
        <v>0.717615219920844</v>
      </c>
      <c r="I26" s="8" t="s">
        <v>57</v>
      </c>
      <c r="J26" s="15">
        <v>0.749562118596035</v>
      </c>
      <c r="K26" s="8" t="s">
        <v>58</v>
      </c>
      <c r="L26" s="31">
        <v>0.749562118596034</v>
      </c>
      <c r="M26" s="33"/>
    </row>
    <row r="27" ht="24" customHeight="1" spans="1:13">
      <c r="A27" s="8" t="s">
        <v>59</v>
      </c>
      <c r="B27" s="15">
        <v>1.81228567904779</v>
      </c>
      <c r="C27" s="8" t="s">
        <v>60</v>
      </c>
      <c r="D27" s="15">
        <v>1.72029990526479</v>
      </c>
      <c r="E27" s="8" t="s">
        <v>61</v>
      </c>
      <c r="F27" s="15">
        <v>1.71218807728103</v>
      </c>
      <c r="G27" s="8" t="s">
        <v>62</v>
      </c>
      <c r="H27" s="15"/>
      <c r="I27" s="8" t="s">
        <v>63</v>
      </c>
      <c r="J27" s="15"/>
      <c r="K27" s="8"/>
      <c r="L27" s="31"/>
      <c r="M27" s="33"/>
    </row>
    <row r="28" ht="21" customHeight="1" spans="1:13">
      <c r="A28" s="47" t="s">
        <v>6</v>
      </c>
      <c r="B28" s="48" t="s">
        <v>6</v>
      </c>
      <c r="C28" s="48" t="s">
        <v>6</v>
      </c>
      <c r="D28" s="48"/>
      <c r="E28" s="48" t="s">
        <v>6</v>
      </c>
      <c r="F28" s="49" t="s">
        <v>64</v>
      </c>
      <c r="G28" s="49" t="s">
        <v>6</v>
      </c>
      <c r="H28" s="49" t="s">
        <v>6</v>
      </c>
      <c r="I28" s="49" t="s">
        <v>6</v>
      </c>
      <c r="J28" s="49" t="s">
        <v>6</v>
      </c>
      <c r="K28" s="50">
        <f>D20/D11</f>
        <v>1.71446669158438</v>
      </c>
      <c r="L28" s="50"/>
      <c r="M28" s="50"/>
    </row>
    <row r="29" ht="21" customHeight="1" spans="1:13">
      <c r="A29" s="49" t="s">
        <v>65</v>
      </c>
      <c r="B29" s="49" t="s">
        <v>6</v>
      </c>
      <c r="C29" s="49" t="s">
        <v>6</v>
      </c>
      <c r="D29" s="51">
        <f>172960/10000</f>
        <v>17.296</v>
      </c>
      <c r="E29" s="52"/>
      <c r="F29" s="49" t="s">
        <v>66</v>
      </c>
      <c r="G29" s="49" t="s">
        <v>6</v>
      </c>
      <c r="H29" s="49" t="s">
        <v>6</v>
      </c>
      <c r="I29" s="49" t="s">
        <v>6</v>
      </c>
      <c r="J29" s="49" t="s">
        <v>6</v>
      </c>
      <c r="K29" s="50">
        <f>D20/D29</f>
        <v>1.19941298382117</v>
      </c>
      <c r="L29" s="50"/>
      <c r="M29" s="50"/>
    </row>
    <row r="30" ht="21" customHeight="1" spans="1:13">
      <c r="A30" s="49" t="s">
        <v>67</v>
      </c>
      <c r="B30" s="49" t="s">
        <v>6</v>
      </c>
      <c r="C30" s="49" t="s">
        <v>6</v>
      </c>
      <c r="D30" s="51">
        <f>D13</f>
        <v>9.4</v>
      </c>
      <c r="E30" s="52"/>
      <c r="F30" s="49" t="s">
        <v>68</v>
      </c>
      <c r="G30" s="49" t="s">
        <v>6</v>
      </c>
      <c r="H30" s="49" t="s">
        <v>6</v>
      </c>
      <c r="I30" s="49" t="s">
        <v>6</v>
      </c>
      <c r="J30" s="49" t="s">
        <v>6</v>
      </c>
      <c r="K30" s="50">
        <f>D20/D30</f>
        <v>2.20691989023096</v>
      </c>
      <c r="L30" s="50"/>
      <c r="M30" s="50"/>
    </row>
    <row r="31" ht="21" customHeight="1" spans="1:13">
      <c r="A31" s="49" t="s">
        <v>69</v>
      </c>
      <c r="B31" s="49" t="s">
        <v>6</v>
      </c>
      <c r="C31" s="49" t="s">
        <v>6</v>
      </c>
      <c r="D31" s="51">
        <f>D29</f>
        <v>17.296</v>
      </c>
      <c r="E31" s="52"/>
      <c r="F31" s="49" t="s">
        <v>70</v>
      </c>
      <c r="G31" s="49" t="s">
        <v>6</v>
      </c>
      <c r="H31" s="49" t="s">
        <v>6</v>
      </c>
      <c r="I31" s="49" t="s">
        <v>6</v>
      </c>
      <c r="J31" s="49" t="s">
        <v>6</v>
      </c>
      <c r="K31" s="50">
        <f>D20/D31</f>
        <v>1.19941298382117</v>
      </c>
      <c r="L31" s="50"/>
      <c r="M31" s="50"/>
    </row>
    <row r="32" ht="21" customHeight="1" spans="1:13">
      <c r="A32" s="49" t="s">
        <v>71</v>
      </c>
      <c r="B32" s="49" t="s">
        <v>6</v>
      </c>
      <c r="C32" s="49" t="s">
        <v>6</v>
      </c>
      <c r="D32" s="51">
        <f>D30</f>
        <v>9.4</v>
      </c>
      <c r="E32" s="52"/>
      <c r="F32" s="49" t="s">
        <v>72</v>
      </c>
      <c r="G32" s="49" t="s">
        <v>6</v>
      </c>
      <c r="H32" s="49" t="s">
        <v>6</v>
      </c>
      <c r="I32" s="49" t="s">
        <v>6</v>
      </c>
      <c r="J32" s="49" t="s">
        <v>6</v>
      </c>
      <c r="K32" s="50">
        <f>D20/D32</f>
        <v>2.20691989023096</v>
      </c>
      <c r="L32" s="50"/>
      <c r="M32" s="50"/>
    </row>
    <row r="33" ht="67" customHeight="1" spans="1:13">
      <c r="A33" s="7" t="s">
        <v>73</v>
      </c>
      <c r="B33" s="7" t="s">
        <v>6</v>
      </c>
      <c r="C33" s="53" t="s">
        <v>74</v>
      </c>
      <c r="D33" s="54"/>
      <c r="E33" s="54"/>
      <c r="F33" s="54"/>
      <c r="G33" s="54"/>
      <c r="H33" s="54"/>
      <c r="I33" s="54"/>
      <c r="J33" s="54"/>
      <c r="K33" s="54"/>
      <c r="L33" s="54"/>
      <c r="M33" s="55"/>
    </row>
    <row r="34" ht="33" customHeight="1" spans="1:13">
      <c r="A34" s="56" t="s">
        <v>75</v>
      </c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</row>
  </sheetData>
  <sheetProtection formatCells="0" insertHyperlinks="0" autoFilter="0"/>
  <protectedRanges>
    <protectedRange sqref="D20 B22:B27 D22:D27 F22:F27 H22:H27 J22:J27 L22:M27 C33 D17:M18 D4:M6 D8:M14 D7:M7" name="区域1"/>
    <protectedRange sqref="D29:E32 K28:M32" name="区域1_1"/>
  </protectedRanges>
  <mergeCells count="62">
    <mergeCell ref="A2:M2"/>
    <mergeCell ref="A4:C4"/>
    <mergeCell ref="D4:M4"/>
    <mergeCell ref="A5:C5"/>
    <mergeCell ref="D5:M5"/>
    <mergeCell ref="A6:C6"/>
    <mergeCell ref="D6:M6"/>
    <mergeCell ref="A7:C7"/>
    <mergeCell ref="D7:M7"/>
    <mergeCell ref="A8:C8"/>
    <mergeCell ref="D8:M8"/>
    <mergeCell ref="A9:C9"/>
    <mergeCell ref="D9:E9"/>
    <mergeCell ref="G9:H9"/>
    <mergeCell ref="A10:C10"/>
    <mergeCell ref="D10:E10"/>
    <mergeCell ref="G10:H10"/>
    <mergeCell ref="A11:C11"/>
    <mergeCell ref="D11:M11"/>
    <mergeCell ref="A12:C12"/>
    <mergeCell ref="D12:M12"/>
    <mergeCell ref="A13:C13"/>
    <mergeCell ref="D13:M13"/>
    <mergeCell ref="A14:C14"/>
    <mergeCell ref="D14:M14"/>
    <mergeCell ref="A15:M15"/>
    <mergeCell ref="A16:C16"/>
    <mergeCell ref="L16:M16"/>
    <mergeCell ref="A17:C17"/>
    <mergeCell ref="L17:M17"/>
    <mergeCell ref="A18:C18"/>
    <mergeCell ref="L18:M18"/>
    <mergeCell ref="A20:C20"/>
    <mergeCell ref="D20:M20"/>
    <mergeCell ref="A21:M21"/>
    <mergeCell ref="L22:M22"/>
    <mergeCell ref="L23:M23"/>
    <mergeCell ref="L24:M24"/>
    <mergeCell ref="L25:M25"/>
    <mergeCell ref="L26:M26"/>
    <mergeCell ref="L27:M27"/>
    <mergeCell ref="F28:J28"/>
    <mergeCell ref="K28:M28"/>
    <mergeCell ref="A29:C29"/>
    <mergeCell ref="D29:E29"/>
    <mergeCell ref="F29:J29"/>
    <mergeCell ref="K29:M29"/>
    <mergeCell ref="A30:C30"/>
    <mergeCell ref="D30:E30"/>
    <mergeCell ref="F30:J30"/>
    <mergeCell ref="K30:M30"/>
    <mergeCell ref="A31:C31"/>
    <mergeCell ref="D31:E31"/>
    <mergeCell ref="F31:J31"/>
    <mergeCell ref="K31:M31"/>
    <mergeCell ref="A32:C32"/>
    <mergeCell ref="D32:E32"/>
    <mergeCell ref="F32:J32"/>
    <mergeCell ref="K32:M32"/>
    <mergeCell ref="A33:B33"/>
    <mergeCell ref="C33:M33"/>
    <mergeCell ref="A34:M34"/>
  </mergeCells>
  <dataValidations count="6">
    <dataValidation type="list" allowBlank="1" showInputMessage="1" showErrorMessage="1" sqref="D5:M5">
      <formula1>"土地储备,政府收费公路,棚户区改造,轨道交通,其他交通基础设施,能源,农林水利,生态环保,教育,医疗卫生,冷链物流设施,市政和产业园区基础设施,扶贫,乡村振兴,其他,城镇老旧小区改造,新型基础设施建设"</formula1>
    </dataValidation>
    <dataValidation type="decimal" operator="between" allowBlank="1" showInputMessage="1" showErrorMessage="1" sqref="D11:M11">
      <formula1>1E-34</formula1>
      <formula2>9.99999999999999E+33</formula2>
    </dataValidation>
    <dataValidation type="decimal" operator="between" allowBlank="1" showInputMessage="1" showErrorMessage="1" sqref="D20:M20">
      <formula1>0</formula1>
      <formula2>9.99999999999999E+25</formula2>
    </dataValidation>
    <dataValidation type="decimal" operator="between" allowBlank="1" showInputMessage="1" showErrorMessage="1" sqref="D28 D29:E32">
      <formula1>1E-33</formula1>
      <formula2>9.99999999999999E+33</formula2>
    </dataValidation>
    <dataValidation type="decimal" operator="between" allowBlank="1" showInputMessage="1" showErrorMessage="1" sqref="B22:B27 D22:D27 F22:F27 H22:H27 J22:J27 D17:M18 K28:M32 L22:M27">
      <formula1>0</formula1>
      <formula2>9.99999999999999E+34</formula2>
    </dataValidation>
    <dataValidation type="decimal" operator="between" allowBlank="1" showInputMessage="1" showErrorMessage="1" sqref="D12:M14">
      <formula1>0</formula1>
      <formula2>9.99999999999999E+22</formula2>
    </dataValidation>
  </dataValidations>
  <pageMargins left="0.700694444444445" right="0.700694444444445" top="0.751388888888889" bottom="0.751388888888889" header="0.298611111111111" footer="0.298611111111111"/>
  <pageSetup paperSize="9" scale="61" orientation="portrait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" rangeCreator="" othersAccessPermission="edit"/>
    <arrUserId title="区域1_1" rangeCreator="" othersAccessPermission="edit"/>
  </rangeList>
</allowEditUser>
</file>

<file path=customXml/item2.xml><?xml version="1.0" encoding="utf-8"?>
<NetdiskSupbooks xmlns="http://www.wps.cn/et/2019/netdiskSupbooks">
  <NetdiskSupbook Target="\巴中经开区老年大学建设项目测算表格.xlsx" FileId="184690231759" NetdiskName="yunwps"/>
</NetdiskSupbooks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8CA11897-456E-43AF-AC28-93E1BBEC0A59}">
  <ds:schemaRefs>
    <ds:schemaRef ds:uri="http://www.wps.cn/et/2019/netdiskSupbook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F3  项目详细信息表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gigabyte</dc:creator>
  <cp:lastModifiedBy>Flora</cp:lastModifiedBy>
  <dcterms:created xsi:type="dcterms:W3CDTF">2024-03-08T01:36:00Z</dcterms:created>
  <dcterms:modified xsi:type="dcterms:W3CDTF">2025-11-26T09:50:52Z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184D48C3D48A41D1B461A8617EF7C50D_11</vt:lpwstr>
  </property>
  <property fmtid="{D5CDD505-2E9C-101B-9397-08002B2CF9AE}" pid="3" name="KSOProductBuildVer">
    <vt:lpwstr>2052-12.1.0.23542</vt:lpwstr>
  </property>
</Properties>
</file>